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●決裁用一時退避先\新しいフォルダー\職員数・常勤換算数計算用シート\"/>
    </mc:Choice>
  </mc:AlternateContent>
  <bookViews>
    <workbookView xWindow="0" yWindow="0" windowWidth="20490" windowHeight="7035"/>
  </bookViews>
  <sheets>
    <sheet name="人数及び常勤換算計算シート" sheetId="16" r:id="rId1"/>
    <sheet name="入力例" sheetId="2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22" l="1"/>
  <c r="N4" i="22" s="1"/>
  <c r="I8" i="22"/>
  <c r="J6" i="22"/>
  <c r="M4" i="22" s="1"/>
  <c r="I6" i="22"/>
  <c r="M3" i="22" s="1"/>
  <c r="N3" i="22"/>
  <c r="J3" i="22"/>
  <c r="L4" i="22" s="1"/>
  <c r="I3" i="22"/>
  <c r="L3" i="22" s="1"/>
  <c r="J3" i="16"/>
  <c r="J8" i="16"/>
  <c r="J6" i="16"/>
  <c r="N4" i="16" l="1"/>
  <c r="M4" i="16"/>
  <c r="N3" i="16"/>
  <c r="M3" i="16"/>
  <c r="I8" i="16" l="1"/>
  <c r="I6" i="16"/>
  <c r="L4" i="16"/>
  <c r="I3" i="16"/>
  <c r="L3" i="16" s="1"/>
</calcChain>
</file>

<file path=xl/sharedStrings.xml><?xml version="1.0" encoding="utf-8"?>
<sst xmlns="http://schemas.openxmlformats.org/spreadsheetml/2006/main" count="76" uniqueCount="32">
  <si>
    <t>時間</t>
    <rPh sb="0" eb="2">
      <t>ジカン</t>
    </rPh>
    <phoneticPr fontId="1"/>
  </si>
  <si>
    <t>職種分類ごとの１週間当たりの勤務時間の合計</t>
    <rPh sb="0" eb="2">
      <t>ショクシュ</t>
    </rPh>
    <rPh sb="2" eb="4">
      <t>ブンルイ</t>
    </rPh>
    <rPh sb="8" eb="10">
      <t>シュウカン</t>
    </rPh>
    <rPh sb="10" eb="11">
      <t>ア</t>
    </rPh>
    <rPh sb="14" eb="16">
      <t>キンム</t>
    </rPh>
    <rPh sb="16" eb="18">
      <t>ジカン</t>
    </rPh>
    <rPh sb="19" eb="21">
      <t>ゴウケイ</t>
    </rPh>
    <phoneticPr fontId="1"/>
  </si>
  <si>
    <t>常勤職員の１週間の所定労働時間</t>
    <phoneticPr fontId="1"/>
  </si>
  <si>
    <t>黄色セルに数字を入力またはプルダウンから選択してください。</t>
    <rPh sb="0" eb="2">
      <t>キイロ</t>
    </rPh>
    <rPh sb="5" eb="7">
      <t>スウジ</t>
    </rPh>
    <rPh sb="8" eb="10">
      <t>ニュウリョク</t>
    </rPh>
    <rPh sb="20" eb="22">
      <t>センタク</t>
    </rPh>
    <phoneticPr fontId="1"/>
  </si>
  <si>
    <t>(32～)</t>
    <phoneticPr fontId="1"/>
  </si>
  <si>
    <t>全職員</t>
    <rPh sb="0" eb="3">
      <t>ゼンショクイン</t>
    </rPh>
    <phoneticPr fontId="1"/>
  </si>
  <si>
    <t>職種分類ごとの人数</t>
    <rPh sb="0" eb="2">
      <t>ショクシュ</t>
    </rPh>
    <rPh sb="2" eb="4">
      <t>ブンルイ</t>
    </rPh>
    <rPh sb="7" eb="9">
      <t>ニンズ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</si>
  <si>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</si>
  <si>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</si>
  <si>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人数</t>
    <rPh sb="0" eb="2">
      <t>ニンズウ</t>
    </rPh>
    <phoneticPr fontId="1"/>
  </si>
  <si>
    <t>常勤換算数</t>
    <rPh sb="0" eb="2">
      <t>ジョウキン</t>
    </rPh>
    <rPh sb="2" eb="4">
      <t>カンサン</t>
    </rPh>
    <rPh sb="4" eb="5">
      <t>スウ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</si>
  <si>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</si>
  <si>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</si>
  <si>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↑</t>
    <phoneticPr fontId="1"/>
  </si>
  <si>
    <t>氏名</t>
    <rPh sb="0" eb="2">
      <t>シメイ</t>
    </rPh>
    <phoneticPr fontId="1"/>
  </si>
  <si>
    <t>常勤_全職員</t>
    <rPh sb="0" eb="2">
      <t>ジョウキン</t>
    </rPh>
    <rPh sb="3" eb="6">
      <t>ゼンショクイン</t>
    </rPh>
    <phoneticPr fontId="1"/>
  </si>
  <si>
    <t>非常勤_全職員</t>
    <rPh sb="0" eb="3">
      <t>ヒジョウキン</t>
    </rPh>
    <rPh sb="1" eb="3">
      <t>ジョウキン</t>
    </rPh>
    <rPh sb="4" eb="7">
      <t>ゼンショクイン</t>
    </rPh>
    <phoneticPr fontId="1"/>
  </si>
  <si>
    <t>相模太郎</t>
    <rPh sb="0" eb="1">
      <t>サガミ</t>
    </rPh>
    <rPh sb="1" eb="3">
      <t>タロウ</t>
    </rPh>
    <phoneticPr fontId="1"/>
  </si>
  <si>
    <t>職種分類</t>
    <rPh sb="0" eb="2">
      <t>ショクシュ</t>
    </rPh>
    <rPh sb="2" eb="4">
      <t>ブンルイ</t>
    </rPh>
    <phoneticPr fontId="1"/>
  </si>
  <si>
    <t>1週間当たりの勤務時間</t>
    <rPh sb="1" eb="3">
      <t>シュウカン</t>
    </rPh>
    <rPh sb="3" eb="4">
      <t>ア</t>
    </rPh>
    <rPh sb="7" eb="9">
      <t>キンム</t>
    </rPh>
    <rPh sb="9" eb="11">
      <t>ジカン</t>
    </rPh>
    <phoneticPr fontId="1"/>
  </si>
  <si>
    <t>相模二郎</t>
    <rPh sb="0" eb="1">
      <t>サガミ</t>
    </rPh>
    <rPh sb="2" eb="4">
      <t>ジロウ</t>
    </rPh>
    <phoneticPr fontId="1"/>
  </si>
  <si>
    <t>相模花子</t>
    <rPh sb="0" eb="1">
      <t>サガミ</t>
    </rPh>
    <rPh sb="2" eb="4">
      <t>ハナコ</t>
    </rPh>
    <phoneticPr fontId="1"/>
  </si>
  <si>
    <t>相模和子</t>
    <rPh sb="0" eb="1">
      <t>サガミ</t>
    </rPh>
    <rPh sb="2" eb="4">
      <t>カズコ</t>
    </rPh>
    <phoneticPr fontId="1"/>
  </si>
  <si>
    <t>相模三郎</t>
    <rPh sb="0" eb="1">
      <t>サガミ</t>
    </rPh>
    <rPh sb="2" eb="4">
      <t>サブロウ</t>
    </rPh>
    <phoneticPr fontId="1"/>
  </si>
  <si>
    <t>相模紀子</t>
    <rPh sb="0" eb="1">
      <t>サガミ</t>
    </rPh>
    <rPh sb="2" eb="4">
      <t>ノリコ</t>
    </rPh>
    <phoneticPr fontId="1"/>
  </si>
  <si>
    <t>うち生活支援員</t>
  </si>
  <si>
    <t>常勤_うち生活支援員</t>
    <rPh sb="0" eb="2">
      <t>ジョウキン</t>
    </rPh>
    <phoneticPr fontId="1"/>
  </si>
  <si>
    <t>非常勤_うち生活支援員</t>
    <rPh sb="0" eb="3">
      <t>ヒジョウキン</t>
    </rPh>
    <rPh sb="1" eb="3">
      <t>ジョウキン</t>
    </rPh>
    <phoneticPr fontId="1"/>
  </si>
  <si>
    <t>　うち生活支援員</t>
    <phoneticPr fontId="1"/>
  </si>
  <si>
    <t>生活支援員以外</t>
  </si>
  <si>
    <t>生活支援員</t>
  </si>
  <si>
    <r>
      <t>この数字を従業者調査の</t>
    </r>
    <r>
      <rPr>
        <b/>
        <u/>
        <sz val="11"/>
        <color rgb="FFFF0000"/>
        <rFont val="游ゴシック"/>
        <family val="3"/>
        <charset val="128"/>
        <scheme val="minor"/>
      </rPr>
      <t>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</si>
</sst>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.00_ 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57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8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0" fillId="2" borderId="4" xfId="0" applyFill="1" applyBorder="1">
      <alignment vertical="center"/>
    </xf>
    <xf numFmtId="0" fontId="2" fillId="2" borderId="6" xfId="0" applyFont="1" applyFill="1" applyBorder="1" applyAlignment="1">
      <alignment vertical="center" wrapText="1"/>
    </xf>
    <xf numFmtId="0" fontId="0" fillId="2" borderId="7" xfId="0" applyFill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177" fontId="5" fillId="0" borderId="0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>
      <alignment vertical="center"/>
    </xf>
    <xf numFmtId="0" fontId="8" fillId="0" borderId="0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2" borderId="2" xfId="0" quotePrefix="1" applyFill="1" applyBorder="1">
      <alignment vertical="center"/>
    </xf>
    <xf numFmtId="0" fontId="0" fillId="2" borderId="5" xfId="0" quotePrefix="1" applyFill="1" applyBorder="1">
      <alignment vertical="center"/>
    </xf>
    <xf numFmtId="0" fontId="0" fillId="0" borderId="14" xfId="0" applyBorder="1">
      <alignment vertical="center"/>
    </xf>
    <xf numFmtId="177" fontId="11" fillId="0" borderId="3" xfId="0" applyNumberFormat="1" applyFont="1" applyFill="1" applyBorder="1" applyAlignment="1">
      <alignment vertical="center" wrapText="1"/>
    </xf>
    <xf numFmtId="177" fontId="11" fillId="0" borderId="4" xfId="0" applyNumberFormat="1" applyFont="1" applyFill="1" applyBorder="1" applyAlignment="1">
      <alignment vertical="center" wrapText="1"/>
    </xf>
    <xf numFmtId="177" fontId="11" fillId="0" borderId="6" xfId="0" applyNumberFormat="1" applyFont="1" applyFill="1" applyBorder="1" applyAlignment="1">
      <alignment vertical="center" wrapText="1"/>
    </xf>
    <xf numFmtId="177" fontId="11" fillId="0" borderId="7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90582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40941" y="101973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6" name="テキスト ボックス 5"/>
        <xdr:cNvSpPr txBox="1"/>
      </xdr:nvSpPr>
      <xdr:spPr>
        <a:xfrm>
          <a:off x="15598588" y="1423148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86500" y="395007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3950634" y="1037105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4" name="テキスト ボックス 3"/>
        <xdr:cNvSpPr txBox="1"/>
      </xdr:nvSpPr>
      <xdr:spPr>
        <a:xfrm>
          <a:off x="13993906" y="1432113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  <xdr:oneCellAnchor>
    <xdr:from>
      <xdr:col>1</xdr:col>
      <xdr:colOff>462133</xdr:colOff>
      <xdr:row>14</xdr:row>
      <xdr:rowOff>28526</xdr:rowOff>
    </xdr:from>
    <xdr:ext cx="7378943" cy="1038041"/>
    <xdr:sp macro="" textlink="">
      <xdr:nvSpPr>
        <xdr:cNvPr id="5" name="テキスト ボックス 4"/>
        <xdr:cNvSpPr txBox="1"/>
      </xdr:nvSpPr>
      <xdr:spPr>
        <a:xfrm>
          <a:off x="1142490" y="4124276"/>
          <a:ext cx="7378943" cy="1038041"/>
        </a:xfrm>
        <a:prstGeom prst="rect">
          <a:avLst/>
        </a:prstGeom>
        <a:solidFill>
          <a:schemeClr val="bg1"/>
        </a:solidFill>
        <a:ln w="28575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solidFill>
                <a:srgbClr val="FF0000"/>
              </a:solidFill>
            </a:rPr>
            <a:t>ある職員が同一サービス内で</a:t>
          </a:r>
          <a:r>
            <a:rPr kumimoji="1" lang="ja-JP" altLang="en-US" sz="1100" b="1">
              <a:solidFill>
                <a:srgbClr val="FF0000"/>
              </a:solidFill>
            </a:rPr>
            <a:t>複数の職種を兼務</a:t>
          </a:r>
          <a:r>
            <a:rPr kumimoji="1" lang="ja-JP" altLang="en-US" sz="1100" b="0">
              <a:solidFill>
                <a:srgbClr val="FF0000"/>
              </a:solidFill>
            </a:rPr>
            <a:t>している場合は、</a:t>
          </a:r>
          <a:r>
            <a:rPr kumimoji="1" lang="ja-JP" altLang="en-US" sz="1100" b="1">
              <a:solidFill>
                <a:srgbClr val="FF0000"/>
              </a:solidFill>
            </a:rPr>
            <a:t>それぞれの職種について行を作成</a:t>
          </a:r>
          <a:r>
            <a:rPr kumimoji="1" lang="ja-JP" altLang="en-US" sz="1100" b="0">
              <a:solidFill>
                <a:srgbClr val="FF0000"/>
              </a:solidFill>
            </a:rPr>
            <a:t>してください。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（例：管理者兼生活支援員の場合：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管理者としての勤務時間は「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生活支援員以外</a:t>
          </a:r>
          <a:r>
            <a:rPr kumimoji="1" lang="ja-JP" altLang="en-US" sz="1100" b="0">
              <a:solidFill>
                <a:srgbClr val="FF0000"/>
              </a:solidFill>
            </a:rPr>
            <a:t>」、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</a:t>
          </a:r>
          <a:r>
            <a:rPr kumimoji="1" lang="ja-JP" altLang="en-US" sz="11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生活支援員</a:t>
          </a:r>
          <a:r>
            <a:rPr kumimoji="1" lang="ja-JP" altLang="en-US" sz="1100" b="0">
              <a:solidFill>
                <a:srgbClr val="FF0000"/>
              </a:solidFill>
            </a:rPr>
            <a:t>としての勤務時間は「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生活支援員</a:t>
          </a:r>
          <a:r>
            <a:rPr kumimoji="1" lang="ja-JP" altLang="en-US" sz="1100" b="0">
              <a:solidFill>
                <a:srgbClr val="FF0000"/>
              </a:solidFill>
            </a:rPr>
            <a:t>」としてそれぞれ行を作成する）</a:t>
          </a:r>
          <a:endParaRPr kumimoji="1" lang="en-US" altLang="ja-JP" sz="1100" b="0">
            <a:solidFill>
              <a:srgbClr val="FF0000"/>
            </a:solidFill>
          </a:endParaRPr>
        </a:p>
      </xdr:txBody>
    </xdr:sp>
    <xdr:clientData/>
  </xdr:oneCellAnchor>
  <xdr:twoCellAnchor>
    <xdr:from>
      <xdr:col>1</xdr:col>
      <xdr:colOff>0</xdr:colOff>
      <xdr:row>7</xdr:row>
      <xdr:rowOff>857250</xdr:rowOff>
    </xdr:from>
    <xdr:to>
      <xdr:col>4</xdr:col>
      <xdr:colOff>81643</xdr:colOff>
      <xdr:row>12</xdr:row>
      <xdr:rowOff>68036</xdr:rowOff>
    </xdr:to>
    <xdr:sp macro="" textlink="">
      <xdr:nvSpPr>
        <xdr:cNvPr id="6" name="角丸四角形 5"/>
        <xdr:cNvSpPr/>
      </xdr:nvSpPr>
      <xdr:spPr>
        <a:xfrm>
          <a:off x="680357" y="2571750"/>
          <a:ext cx="3238500" cy="1102179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13605</xdr:colOff>
      <xdr:row>7</xdr:row>
      <xdr:rowOff>789214</xdr:rowOff>
    </xdr:from>
    <xdr:to>
      <xdr:col>8</xdr:col>
      <xdr:colOff>163285</xdr:colOff>
      <xdr:row>12</xdr:row>
      <xdr:rowOff>136071</xdr:rowOff>
    </xdr:to>
    <xdr:sp macro="" textlink="">
      <xdr:nvSpPr>
        <xdr:cNvPr id="7" name="角丸四角形 6"/>
        <xdr:cNvSpPr/>
      </xdr:nvSpPr>
      <xdr:spPr>
        <a:xfrm>
          <a:off x="4476748" y="2503714"/>
          <a:ext cx="3279323" cy="1238250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2475</xdr:colOff>
      <xdr:row>1</xdr:row>
      <xdr:rowOff>176893</xdr:rowOff>
    </xdr:from>
    <xdr:to>
      <xdr:col>5</xdr:col>
      <xdr:colOff>2474</xdr:colOff>
      <xdr:row>3</xdr:row>
      <xdr:rowOff>95250</xdr:rowOff>
    </xdr:to>
    <xdr:sp macro="" textlink="">
      <xdr:nvSpPr>
        <xdr:cNvPr id="8" name="角丸四角形 7"/>
        <xdr:cNvSpPr/>
      </xdr:nvSpPr>
      <xdr:spPr>
        <a:xfrm>
          <a:off x="3839689" y="421822"/>
          <a:ext cx="625928" cy="408214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1485651</xdr:colOff>
      <xdr:row>1</xdr:row>
      <xdr:rowOff>244927</xdr:rowOff>
    </xdr:from>
    <xdr:to>
      <xdr:col>14</xdr:col>
      <xdr:colOff>27214</xdr:colOff>
      <xdr:row>3</xdr:row>
      <xdr:rowOff>231320</xdr:rowOff>
    </xdr:to>
    <xdr:sp macro="" textlink="">
      <xdr:nvSpPr>
        <xdr:cNvPr id="9" name="角丸四角形 8"/>
        <xdr:cNvSpPr/>
      </xdr:nvSpPr>
      <xdr:spPr>
        <a:xfrm>
          <a:off x="12534651" y="489856"/>
          <a:ext cx="4025242" cy="476250"/>
        </a:xfrm>
        <a:prstGeom prst="roundRect">
          <a:avLst/>
        </a:prstGeom>
        <a:noFill/>
        <a:ln w="63500"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P103"/>
  <sheetViews>
    <sheetView tabSelected="1" zoomScale="70" zoomScaleNormal="70" workbookViewId="0">
      <selection activeCell="G9" sqref="G9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5" t="s">
        <v>6</v>
      </c>
      <c r="J1" s="56"/>
      <c r="K1" s="51"/>
      <c r="L1" s="53" t="s">
        <v>9</v>
      </c>
      <c r="M1" s="41" t="s">
        <v>10</v>
      </c>
      <c r="N1" s="42"/>
      <c r="O1" s="21"/>
    </row>
    <row r="2" spans="2:16" ht="19.5" thickBot="1" x14ac:dyDescent="0.45">
      <c r="I2" s="1" t="s">
        <v>5</v>
      </c>
      <c r="J2" s="2" t="s">
        <v>25</v>
      </c>
      <c r="K2" s="52"/>
      <c r="L2" s="54"/>
      <c r="M2" s="29" t="s">
        <v>11</v>
      </c>
      <c r="N2" s="30" t="s">
        <v>12</v>
      </c>
    </row>
    <row r="3" spans="2:16" ht="19.5" thickBot="1" x14ac:dyDescent="0.45">
      <c r="B3" s="43" t="s">
        <v>2</v>
      </c>
      <c r="C3" s="43"/>
      <c r="D3" s="44"/>
      <c r="E3" s="9"/>
      <c r="F3" t="s">
        <v>0</v>
      </c>
      <c r="I3" s="3">
        <f>SUMPRODUCT((B9:B103&lt;&gt;"")/COUNTIF(B9:B103,B9:B103&amp;""))+SUMPRODUCT((F9:F103&lt;&gt;"")/COUNTIF(F9:F103,F9:F103&amp;""))</f>
        <v>0</v>
      </c>
      <c r="J3" s="4">
        <f>SUMPRODUCT(ROUNDUP(((B9:B103&lt;&gt;"")/COUNTIF(B9:B103,B9:B103&amp;""))*(RIGHT(C9:C103,1)="員"),0))+SUMPRODUCT(ROUNDUP(((F9:F103&lt;&gt;"")/COUNTIF(F9:F103,F9:F103&amp;""))*(RIGHT(G9:G103,1)="員"),0))</f>
        <v>0</v>
      </c>
      <c r="K3" s="31" t="s">
        <v>5</v>
      </c>
      <c r="L3" s="36">
        <f>I3</f>
        <v>0</v>
      </c>
      <c r="M3" s="36">
        <f>IF(E3=0,0,I6/E3)</f>
        <v>0</v>
      </c>
      <c r="N3" s="37">
        <f>IF(E3=0,0,I8/E3)</f>
        <v>0</v>
      </c>
    </row>
    <row r="4" spans="2:16" ht="19.5" thickBot="1" x14ac:dyDescent="0.45">
      <c r="B4" s="22"/>
      <c r="C4" s="22"/>
      <c r="D4" s="10"/>
      <c r="E4" s="13" t="s">
        <v>4</v>
      </c>
      <c r="I4" s="45" t="s">
        <v>1</v>
      </c>
      <c r="J4" s="46"/>
      <c r="K4" s="32" t="s">
        <v>28</v>
      </c>
      <c r="L4" s="38">
        <f>J3</f>
        <v>0</v>
      </c>
      <c r="M4" s="38">
        <f>IF(E3=0,0,J6/E3)</f>
        <v>0</v>
      </c>
      <c r="N4" s="39">
        <f>IF(E3=0,0,J8/E3)</f>
        <v>0</v>
      </c>
      <c r="O4" s="20"/>
    </row>
    <row r="5" spans="2:16" x14ac:dyDescent="0.4">
      <c r="B5" s="22"/>
      <c r="C5" s="22"/>
      <c r="D5" s="10"/>
      <c r="E5" s="10"/>
      <c r="I5" s="1" t="s">
        <v>15</v>
      </c>
      <c r="J5" s="27" t="s">
        <v>26</v>
      </c>
      <c r="L5" s="25" t="s">
        <v>13</v>
      </c>
      <c r="M5" s="25" t="s">
        <v>13</v>
      </c>
      <c r="N5" s="25" t="s">
        <v>13</v>
      </c>
      <c r="O5" s="20"/>
    </row>
    <row r="6" spans="2:16" ht="19.5" thickBot="1" x14ac:dyDescent="0.45">
      <c r="I6" s="3">
        <f>SUM(D:D)</f>
        <v>0</v>
      </c>
      <c r="J6" s="23">
        <f>SUMIF($C:$C,"生活支援員",$D:$D)</f>
        <v>0</v>
      </c>
      <c r="K6" s="47" t="s">
        <v>31</v>
      </c>
      <c r="L6" s="47"/>
      <c r="M6" s="47"/>
      <c r="N6" s="47"/>
      <c r="O6" s="18"/>
      <c r="P6" s="18"/>
    </row>
    <row r="7" spans="2:16" ht="19.5" thickBot="1" x14ac:dyDescent="0.45">
      <c r="B7" s="48" t="s">
        <v>7</v>
      </c>
      <c r="C7" s="49"/>
      <c r="D7" s="50"/>
      <c r="F7" s="48" t="s">
        <v>8</v>
      </c>
      <c r="G7" s="49"/>
      <c r="H7" s="50"/>
      <c r="I7" s="1" t="s">
        <v>16</v>
      </c>
      <c r="J7" s="27" t="s">
        <v>27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18</v>
      </c>
      <c r="D8" s="12" t="s">
        <v>19</v>
      </c>
      <c r="E8" s="6"/>
      <c r="F8" s="11" t="s">
        <v>14</v>
      </c>
      <c r="G8" s="8" t="s">
        <v>18</v>
      </c>
      <c r="H8" s="12" t="s">
        <v>19</v>
      </c>
      <c r="I8" s="3">
        <f>SUM(H:H)</f>
        <v>0</v>
      </c>
      <c r="J8" s="23">
        <f>SUMIF($G:$G,"生活支援員",$H:$H)</f>
        <v>0</v>
      </c>
      <c r="K8" s="28"/>
      <c r="L8" s="28"/>
      <c r="M8" s="28"/>
      <c r="N8" s="28"/>
      <c r="O8" s="19"/>
    </row>
    <row r="9" spans="2:16" ht="18.75" customHeight="1" x14ac:dyDescent="0.4">
      <c r="B9" s="33"/>
      <c r="C9" s="14"/>
      <c r="D9" s="15"/>
      <c r="E9" s="5"/>
      <c r="F9" s="33"/>
      <c r="G9" s="14"/>
      <c r="H9" s="15"/>
      <c r="I9" s="35"/>
      <c r="J9" s="35"/>
    </row>
    <row r="10" spans="2:16" ht="18.75" customHeight="1" x14ac:dyDescent="0.4">
      <c r="B10" s="33"/>
      <c r="C10" s="14"/>
      <c r="D10" s="15"/>
      <c r="E10" s="5"/>
      <c r="F10" s="33"/>
      <c r="G10" s="14"/>
      <c r="H10" s="15"/>
      <c r="I10" s="7"/>
    </row>
    <row r="11" spans="2:16" ht="18.75" customHeight="1" x14ac:dyDescent="0.4">
      <c r="B11" s="33"/>
      <c r="C11" s="14"/>
      <c r="D11" s="15"/>
      <c r="E11" s="5"/>
      <c r="F11" s="33"/>
      <c r="G11" s="14"/>
      <c r="H11" s="15"/>
      <c r="I11" s="7"/>
    </row>
    <row r="12" spans="2:16" ht="18.75" customHeight="1" x14ac:dyDescent="0.4">
      <c r="B12" s="33"/>
      <c r="C12" s="14"/>
      <c r="D12" s="15"/>
      <c r="E12" s="5"/>
      <c r="F12" s="33"/>
      <c r="G12" s="14"/>
      <c r="H12" s="15"/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M1:N1"/>
    <mergeCell ref="B3:D3"/>
    <mergeCell ref="I4:J4"/>
    <mergeCell ref="K6:N6"/>
    <mergeCell ref="B7:D7"/>
    <mergeCell ref="F7:H7"/>
    <mergeCell ref="K1:K2"/>
    <mergeCell ref="L1:L2"/>
    <mergeCell ref="I1:J1"/>
  </mergeCells>
  <phoneticPr fontId="1"/>
  <dataValidations count="2"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C9:C103 G9:G103">
      <formula1>"生活支援員,生活支援員以外"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3"/>
  <sheetViews>
    <sheetView topLeftCell="A6" zoomScale="70" zoomScaleNormal="70" workbookViewId="0">
      <selection activeCell="D14" sqref="D14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5" t="s">
        <v>6</v>
      </c>
      <c r="J1" s="56"/>
      <c r="K1" s="51"/>
      <c r="L1" s="53" t="s">
        <v>9</v>
      </c>
      <c r="M1" s="41" t="s">
        <v>10</v>
      </c>
      <c r="N1" s="42"/>
      <c r="O1" s="21"/>
    </row>
    <row r="2" spans="2:16" ht="19.5" thickBot="1" x14ac:dyDescent="0.45">
      <c r="I2" s="1" t="s">
        <v>5</v>
      </c>
      <c r="J2" s="2" t="s">
        <v>25</v>
      </c>
      <c r="K2" s="52"/>
      <c r="L2" s="54"/>
      <c r="M2" s="29" t="s">
        <v>7</v>
      </c>
      <c r="N2" s="30" t="s">
        <v>8</v>
      </c>
    </row>
    <row r="3" spans="2:16" ht="19.5" thickBot="1" x14ac:dyDescent="0.45">
      <c r="B3" s="43" t="s">
        <v>2</v>
      </c>
      <c r="C3" s="43"/>
      <c r="D3" s="44"/>
      <c r="E3" s="9">
        <v>35</v>
      </c>
      <c r="F3" t="s">
        <v>0</v>
      </c>
      <c r="I3" s="3">
        <f>SUMPRODUCT((B9:B103&lt;&gt;"")/COUNTIF(B9:B103,B9:B103&amp;""))+SUMPRODUCT((F9:F103&lt;&gt;"")/COUNTIF(F9:F103,F9:F103&amp;""))</f>
        <v>6</v>
      </c>
      <c r="J3" s="4">
        <f>SUMPRODUCT(ROUNDUP(((B9:B103&lt;&gt;"")/COUNTIF(B9:B103,B9:B103&amp;""))*(RIGHT(C9:C103,1)="員"),0))+SUMPRODUCT(ROUNDUP(((F9:F103&lt;&gt;"")/COUNTIF(F9:F103,F9:F103&amp;""))*(RIGHT(G9:G103,1)="員"),0))</f>
        <v>3</v>
      </c>
      <c r="K3" s="31" t="s">
        <v>5</v>
      </c>
      <c r="L3" s="36">
        <f>I3</f>
        <v>6</v>
      </c>
      <c r="M3" s="36">
        <f>IF(E3=0,0,I6/E3)</f>
        <v>2.8571428571428572</v>
      </c>
      <c r="N3" s="37">
        <f>IF(E3=0,0,I8/E3)</f>
        <v>1.5714285714285714</v>
      </c>
    </row>
    <row r="4" spans="2:16" ht="19.5" thickBot="1" x14ac:dyDescent="0.45">
      <c r="B4" s="40"/>
      <c r="C4" s="40"/>
      <c r="D4" s="10"/>
      <c r="E4" s="13" t="s">
        <v>4</v>
      </c>
      <c r="I4" s="45" t="s">
        <v>1</v>
      </c>
      <c r="J4" s="46"/>
      <c r="K4" s="32" t="s">
        <v>28</v>
      </c>
      <c r="L4" s="38">
        <f>J3</f>
        <v>3</v>
      </c>
      <c r="M4" s="38">
        <f>IF(E3=0,0,J6/E3)</f>
        <v>0.42857142857142855</v>
      </c>
      <c r="N4" s="39">
        <f>IF(E3=0,0,J8/E3)</f>
        <v>0.8571428571428571</v>
      </c>
      <c r="O4" s="20"/>
    </row>
    <row r="5" spans="2:16" x14ac:dyDescent="0.4">
      <c r="B5" s="40"/>
      <c r="C5" s="40"/>
      <c r="D5" s="10"/>
      <c r="E5" s="10"/>
      <c r="I5" s="1" t="s">
        <v>15</v>
      </c>
      <c r="J5" s="27" t="s">
        <v>26</v>
      </c>
      <c r="L5" s="40" t="s">
        <v>13</v>
      </c>
      <c r="M5" s="40" t="s">
        <v>13</v>
      </c>
      <c r="N5" s="40" t="s">
        <v>13</v>
      </c>
      <c r="O5" s="20"/>
    </row>
    <row r="6" spans="2:16" ht="19.5" thickBot="1" x14ac:dyDescent="0.45">
      <c r="I6" s="3">
        <f>SUM(D:D)</f>
        <v>100</v>
      </c>
      <c r="J6" s="23">
        <f>SUMIF($C:$C,"生活支援員",$D:$D)</f>
        <v>15</v>
      </c>
      <c r="K6" s="47" t="s">
        <v>31</v>
      </c>
      <c r="L6" s="47"/>
      <c r="M6" s="47"/>
      <c r="N6" s="47"/>
      <c r="O6" s="18"/>
      <c r="P6" s="18"/>
    </row>
    <row r="7" spans="2:16" ht="19.5" thickBot="1" x14ac:dyDescent="0.45">
      <c r="B7" s="48" t="s">
        <v>7</v>
      </c>
      <c r="C7" s="49"/>
      <c r="D7" s="50"/>
      <c r="F7" s="48" t="s">
        <v>8</v>
      </c>
      <c r="G7" s="49"/>
      <c r="H7" s="50"/>
      <c r="I7" s="1" t="s">
        <v>16</v>
      </c>
      <c r="J7" s="27" t="s">
        <v>27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18</v>
      </c>
      <c r="D8" s="12" t="s">
        <v>19</v>
      </c>
      <c r="E8" s="6"/>
      <c r="F8" s="11" t="s">
        <v>14</v>
      </c>
      <c r="G8" s="8" t="s">
        <v>18</v>
      </c>
      <c r="H8" s="12" t="s">
        <v>19</v>
      </c>
      <c r="I8" s="3">
        <f>SUM(H:H)</f>
        <v>55</v>
      </c>
      <c r="J8" s="23">
        <f>SUMIF($G:$G,"生活支援員",$H:$H)</f>
        <v>30</v>
      </c>
      <c r="K8" s="28"/>
      <c r="L8" s="28"/>
      <c r="M8" s="28"/>
      <c r="N8" s="28"/>
      <c r="O8" s="19"/>
    </row>
    <row r="9" spans="2:16" ht="18.75" customHeight="1" x14ac:dyDescent="0.4">
      <c r="B9" s="33" t="s">
        <v>17</v>
      </c>
      <c r="C9" s="14" t="s">
        <v>29</v>
      </c>
      <c r="D9" s="15">
        <v>15</v>
      </c>
      <c r="E9" s="5"/>
      <c r="F9" s="33" t="s">
        <v>20</v>
      </c>
      <c r="G9" s="14" t="s">
        <v>30</v>
      </c>
      <c r="H9" s="15">
        <v>20</v>
      </c>
      <c r="I9" s="35"/>
      <c r="J9" s="35"/>
    </row>
    <row r="10" spans="2:16" ht="18.75" customHeight="1" x14ac:dyDescent="0.4">
      <c r="B10" s="33" t="s">
        <v>17</v>
      </c>
      <c r="C10" s="14" t="s">
        <v>30</v>
      </c>
      <c r="D10" s="15">
        <v>15</v>
      </c>
      <c r="E10" s="5"/>
      <c r="F10" s="33" t="s">
        <v>23</v>
      </c>
      <c r="G10" s="14" t="s">
        <v>29</v>
      </c>
      <c r="H10" s="15">
        <v>15</v>
      </c>
      <c r="I10" s="7"/>
    </row>
    <row r="11" spans="2:16" ht="18.75" customHeight="1" x14ac:dyDescent="0.4">
      <c r="B11" s="33" t="s">
        <v>22</v>
      </c>
      <c r="C11" s="14" t="s">
        <v>29</v>
      </c>
      <c r="D11" s="15">
        <v>35</v>
      </c>
      <c r="E11" s="5"/>
      <c r="F11" s="33" t="s">
        <v>24</v>
      </c>
      <c r="G11" s="14" t="s">
        <v>30</v>
      </c>
      <c r="H11" s="15">
        <v>10</v>
      </c>
      <c r="I11" s="7"/>
    </row>
    <row r="12" spans="2:16" ht="18.75" customHeight="1" x14ac:dyDescent="0.4">
      <c r="B12" s="33" t="s">
        <v>21</v>
      </c>
      <c r="C12" s="14" t="s">
        <v>29</v>
      </c>
      <c r="D12" s="15">
        <v>35</v>
      </c>
      <c r="E12" s="5"/>
      <c r="F12" s="33" t="s">
        <v>24</v>
      </c>
      <c r="G12" s="14" t="s">
        <v>29</v>
      </c>
      <c r="H12" s="15">
        <v>10</v>
      </c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13:D103 E3 F13:H103 C9:C12 G9:G12" name="範囲1"/>
    <protectedRange sqref="B9:B12" name="範囲1_2"/>
    <protectedRange sqref="D9:D12" name="範囲1_1"/>
    <protectedRange sqref="F9:F12" name="範囲1_3"/>
    <protectedRange sqref="H9:H12" name="範囲1_4"/>
  </protectedRanges>
  <mergeCells count="9">
    <mergeCell ref="K6:N6"/>
    <mergeCell ref="B7:D7"/>
    <mergeCell ref="F7:H7"/>
    <mergeCell ref="I1:J1"/>
    <mergeCell ref="K1:K2"/>
    <mergeCell ref="L1:L2"/>
    <mergeCell ref="M1:N1"/>
    <mergeCell ref="B3:D3"/>
    <mergeCell ref="I4:J4"/>
  </mergeCells>
  <phoneticPr fontId="1"/>
  <dataValidations count="2">
    <dataValidation type="list" allowBlank="1" showInputMessage="1" showErrorMessage="1" sqref="C9:C103 G9:G103">
      <formula1>"生活支援員,生活支援員以外"</formula1>
    </dataValidation>
    <dataValidation type="decimal" operator="greaterThanOrEqual" allowBlank="1" showInputMessage="1" showErrorMessage="1" sqref="E3">
      <formula1>32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人数及び常勤換算計算シート</vt:lpstr>
      <vt:lpstr>入力例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2022-09-08T05:12:15Z</cp:lastPrinted>
  <dcterms:created xsi:type="dcterms:W3CDTF">2022-07-07T04:44:54Z</dcterms:created>
  <dcterms:modified xsi:type="dcterms:W3CDTF">2022-11-24T01:39:01Z</dcterms:modified>
</cp:coreProperties>
</file>